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Travis_Flohr\Downloads\"/>
    </mc:Choice>
  </mc:AlternateContent>
  <xr:revisionPtr revIDLastSave="0" documentId="13_ncr:1_{22C31466-6834-4626-8582-99676E996A16}" xr6:coauthVersionLast="47" xr6:coauthVersionMax="47" xr10:uidLastSave="{00000000-0000-0000-0000-000000000000}"/>
  <bookViews>
    <workbookView xWindow="1170" yWindow="1170" windowWidth="36000" windowHeight="20070" xr2:uid="{00000000-000D-0000-FFFF-FFFF00000000}"/>
  </bookViews>
  <sheets>
    <sheet name="Example" sheetId="1" r:id="rId1"/>
    <sheet name="Blank" sheetId="4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4" l="1"/>
  <c r="J18" i="4"/>
  <c r="J19" i="4"/>
  <c r="J20" i="4"/>
  <c r="J21" i="4"/>
  <c r="J12" i="4"/>
  <c r="J13" i="4"/>
  <c r="J14" i="4"/>
  <c r="J15" i="4"/>
  <c r="J7" i="4"/>
  <c r="J8" i="4"/>
  <c r="J9" i="4"/>
  <c r="J10" i="4"/>
  <c r="J23" i="4"/>
  <c r="J25" i="4"/>
  <c r="J27" i="4"/>
  <c r="J29" i="4"/>
  <c r="I20" i="4"/>
  <c r="I19" i="4"/>
  <c r="I18" i="4"/>
  <c r="I17" i="4"/>
  <c r="I14" i="4"/>
  <c r="I13" i="4"/>
  <c r="I12" i="4"/>
  <c r="I9" i="4"/>
  <c r="I8" i="4"/>
  <c r="I7" i="4"/>
  <c r="J10" i="1"/>
  <c r="I20" i="1"/>
  <c r="I19" i="1"/>
  <c r="I18" i="1"/>
  <c r="I17" i="1"/>
  <c r="I14" i="1"/>
  <c r="I13" i="1"/>
  <c r="I12" i="1"/>
  <c r="I9" i="1"/>
  <c r="I8" i="1"/>
  <c r="I7" i="1"/>
  <c r="J17" i="1"/>
  <c r="J18" i="1"/>
  <c r="J19" i="1"/>
  <c r="J20" i="1"/>
  <c r="J21" i="1"/>
  <c r="J12" i="1"/>
  <c r="J13" i="1"/>
  <c r="J14" i="1"/>
  <c r="J15" i="1"/>
  <c r="J7" i="1"/>
  <c r="J8" i="1"/>
  <c r="J9" i="1"/>
  <c r="J23" i="1"/>
  <c r="J25" i="1"/>
  <c r="J27" i="1"/>
  <c r="J29" i="1"/>
</calcChain>
</file>

<file path=xl/sharedStrings.xml><?xml version="1.0" encoding="utf-8"?>
<sst xmlns="http://schemas.openxmlformats.org/spreadsheetml/2006/main" count="90" uniqueCount="45">
  <si>
    <t>Multiplier</t>
  </si>
  <si>
    <t>Unit</t>
  </si>
  <si>
    <t>Total</t>
  </si>
  <si>
    <t>#SP4</t>
  </si>
  <si>
    <t>ea.</t>
  </si>
  <si>
    <t>#SP5</t>
  </si>
  <si>
    <t>Quant.</t>
  </si>
  <si>
    <t>Franklinia alatamaha</t>
  </si>
  <si>
    <r>
      <rPr>
        <i/>
        <sz val="12"/>
        <color theme="1"/>
        <rFont val="Arial"/>
        <family val="2"/>
      </rPr>
      <t>Cercis canadensis</t>
    </r>
    <r>
      <rPr>
        <sz val="12"/>
        <color theme="1"/>
        <rFont val="Arial"/>
        <family val="2"/>
      </rPr>
      <t xml:space="preserve"> </t>
    </r>
  </si>
  <si>
    <t>Magnolia stellata</t>
  </si>
  <si>
    <t>1.5" cal.</t>
  </si>
  <si>
    <r>
      <rPr>
        <i/>
        <sz val="12"/>
        <color theme="1"/>
        <rFont val="Arial"/>
        <family val="2"/>
      </rPr>
      <t>Epimedium acuminatum</t>
    </r>
  </si>
  <si>
    <r>
      <rPr>
        <i/>
        <sz val="12"/>
        <color theme="1"/>
        <rFont val="Arial"/>
        <family val="2"/>
      </rPr>
      <t>Helenium autumnale</t>
    </r>
    <r>
      <rPr>
        <sz val="12"/>
        <color theme="1"/>
        <rFont val="Arial"/>
        <family val="2"/>
      </rPr>
      <t xml:space="preserve"> </t>
    </r>
  </si>
  <si>
    <r>
      <rPr>
        <i/>
        <sz val="12"/>
        <color theme="1"/>
        <rFont val="Arial"/>
        <family val="2"/>
      </rPr>
      <t>Phlox subulata</t>
    </r>
  </si>
  <si>
    <r>
      <rPr>
        <i/>
        <sz val="12"/>
        <color theme="1"/>
        <rFont val="Arial"/>
        <family val="2"/>
      </rPr>
      <t>Cornus stolonifera '</t>
    </r>
    <r>
      <rPr>
        <sz val="12"/>
        <color theme="1"/>
        <rFont val="Arial"/>
        <family val="2"/>
      </rPr>
      <t>Flaviramea'</t>
    </r>
  </si>
  <si>
    <t>#1 pot</t>
  </si>
  <si>
    <t>Size</t>
  </si>
  <si>
    <t>2" cal.</t>
  </si>
  <si>
    <t>B&amp;B</t>
  </si>
  <si>
    <t>6'-7' hgt.</t>
  </si>
  <si>
    <t>Cond.</t>
  </si>
  <si>
    <t>#20 pot</t>
  </si>
  <si>
    <t>#7 pot</t>
  </si>
  <si>
    <t>Viburnum carlesii</t>
  </si>
  <si>
    <t>Potentilla fruticosa</t>
  </si>
  <si>
    <t>3'-3.5' hgt.</t>
  </si>
  <si>
    <t>#15 pot</t>
  </si>
  <si>
    <t>4'-4.5' hgt.</t>
  </si>
  <si>
    <t>2'-2.5' hgt.</t>
  </si>
  <si>
    <t>#5 pot</t>
  </si>
  <si>
    <t>Profit &amp; Overhead @ 20%</t>
  </si>
  <si>
    <t>Plant Form / Item</t>
  </si>
  <si>
    <t>Contingency @ 10%</t>
  </si>
  <si>
    <t xml:space="preserve">Shrubs </t>
  </si>
  <si>
    <t xml:space="preserve">Trees </t>
  </si>
  <si>
    <t>Subtotal</t>
  </si>
  <si>
    <t>Installed Unit Price</t>
  </si>
  <si>
    <t>Mixed Pollinator Garden Soft Landscape Cost Estimate</t>
  </si>
  <si>
    <t>Sisyrinchium angustifolium</t>
  </si>
  <si>
    <t>plug</t>
  </si>
  <si>
    <t>Millennium Science Complex Landscape Development</t>
  </si>
  <si>
    <t>Estimated Total Soft Landscape Cost</t>
  </si>
  <si>
    <t>Wholesale Unit Price</t>
  </si>
  <si>
    <t>[ Your Name ]       LArch 837   Fall 2023</t>
  </si>
  <si>
    <t>Herbaceous Perennials and Graminoids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</si>
</sst>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 (Body)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44" fontId="2" fillId="0" borderId="0" applyFont="0" applyFill="0" applyBorder="0" applyAlignment="0" applyProtection="0"/>
    <xf numFmtId="0" fontId="3" fillId="2" borderId="1" applyNumberFormat="0" applyAlignment="0" applyProtection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6" applyNumberFormat="1" applyFont="1" applyAlignment="1">
      <alignment horizontal="center"/>
    </xf>
    <xf numFmtId="165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6" fontId="1" fillId="0" borderId="0" xfId="6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5" fillId="0" borderId="2" xfId="1" applyNumberFormat="1" applyFont="1" applyBorder="1" applyAlignment="1">
      <alignment horizontal="right" vertical="center"/>
    </xf>
    <xf numFmtId="166" fontId="1" fillId="0" borderId="0" xfId="6" applyNumberFormat="1" applyFont="1" applyAlignment="1">
      <alignment horizontal="right" vertical="center"/>
    </xf>
    <xf numFmtId="165" fontId="1" fillId="0" borderId="3" xfId="1" applyNumberFormat="1" applyFont="1" applyBorder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" fillId="0" borderId="7" xfId="1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6" fontId="1" fillId="0" borderId="0" xfId="6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6" fontId="1" fillId="0" borderId="0" xfId="6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166" fontId="1" fillId="0" borderId="3" xfId="6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165" fontId="1" fillId="0" borderId="9" xfId="1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165" fontId="1" fillId="0" borderId="0" xfId="1" applyNumberFormat="1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5" fontId="1" fillId="0" borderId="11" xfId="1" applyNumberFormat="1" applyFont="1" applyBorder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7" fontId="1" fillId="0" borderId="9" xfId="1" applyNumberFormat="1" applyFont="1" applyBorder="1" applyAlignment="1">
      <alignment horizontal="right" vertical="center"/>
    </xf>
    <xf numFmtId="0" fontId="6" fillId="2" borderId="0" xfId="2" applyFont="1" applyBorder="1" applyAlignment="1">
      <alignment horizontal="center" vertical="center"/>
    </xf>
    <xf numFmtId="2" fontId="1" fillId="3" borderId="4" xfId="3" applyNumberFormat="1" applyFont="1" applyBorder="1" applyAlignment="1">
      <alignment vertical="center"/>
    </xf>
    <xf numFmtId="2" fontId="1" fillId="3" borderId="6" xfId="3" applyNumberFormat="1" applyFont="1" applyBorder="1" applyAlignment="1">
      <alignment vertical="center"/>
    </xf>
    <xf numFmtId="2" fontId="1" fillId="3" borderId="10" xfId="3" applyNumberFormat="1" applyFont="1" applyBorder="1" applyAlignment="1">
      <alignment vertical="center"/>
    </xf>
    <xf numFmtId="2" fontId="1" fillId="3" borderId="5" xfId="3" applyNumberFormat="1" applyFont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</cellXfs>
  <cellStyles count="45">
    <cellStyle name="40% - Accent3" xfId="3" builtinId="39"/>
    <cellStyle name="Check Cell" xfId="2" builtinId="23"/>
    <cellStyle name="Comma" xfId="6" builtinId="3"/>
    <cellStyle name="Currency" xfId="1" builtinId="4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5"/>
  <sheetViews>
    <sheetView tabSelected="1" zoomScale="135" zoomScaleNormal="125" zoomScalePageLayoutView="125" workbookViewId="0">
      <selection activeCell="K17" sqref="K17"/>
    </sheetView>
  </sheetViews>
  <sheetFormatPr defaultColWidth="8.85546875" defaultRowHeight="15"/>
  <cols>
    <col min="2" max="2" width="32.28515625" customWidth="1"/>
    <col min="3" max="3" width="13.85546875" style="2" customWidth="1"/>
    <col min="4" max="4" width="12.42578125" style="2" customWidth="1"/>
    <col min="5" max="5" width="11.140625" style="4" customWidth="1"/>
    <col min="6" max="6" width="12.7109375" style="3" customWidth="1"/>
    <col min="7" max="7" width="9" customWidth="1"/>
    <col min="8" max="8" width="10.85546875" style="2" customWidth="1"/>
    <col min="9" max="9" width="14.85546875" style="2" customWidth="1"/>
    <col min="10" max="10" width="15.7109375" style="3" customWidth="1"/>
    <col min="11" max="11" width="17.7109375" bestFit="1" customWidth="1"/>
  </cols>
  <sheetData>
    <row r="2" spans="2:10" s="1" customFormat="1" ht="30" customHeight="1">
      <c r="B2" s="53" t="s">
        <v>40</v>
      </c>
      <c r="C2" s="53"/>
      <c r="D2" s="53"/>
      <c r="E2" s="53"/>
      <c r="F2" s="53"/>
      <c r="G2" s="53"/>
      <c r="H2" s="53"/>
      <c r="I2" s="53"/>
      <c r="J2" s="53"/>
    </row>
    <row r="3" spans="2:10" s="1" customFormat="1" ht="27" customHeight="1">
      <c r="B3" s="58" t="s">
        <v>37</v>
      </c>
      <c r="C3" s="59"/>
      <c r="D3" s="59"/>
      <c r="E3" s="59"/>
      <c r="F3" s="59"/>
      <c r="G3" s="59"/>
      <c r="H3" s="59"/>
      <c r="I3" s="59"/>
      <c r="J3" s="59"/>
    </row>
    <row r="4" spans="2:10" s="1" customFormat="1" ht="21" customHeight="1">
      <c r="B4" s="28"/>
      <c r="C4" s="29"/>
      <c r="D4" s="26"/>
      <c r="E4" s="27" t="s">
        <v>43</v>
      </c>
      <c r="F4" s="27"/>
      <c r="G4" s="29"/>
      <c r="H4" s="29"/>
      <c r="I4" s="29"/>
      <c r="J4" s="29"/>
    </row>
    <row r="5" spans="2:10" s="25" customFormat="1" ht="35.1" customHeight="1">
      <c r="B5" s="22" t="s">
        <v>31</v>
      </c>
      <c r="C5" s="22" t="s">
        <v>16</v>
      </c>
      <c r="D5" s="22" t="s">
        <v>20</v>
      </c>
      <c r="E5" s="23" t="s">
        <v>6</v>
      </c>
      <c r="F5" s="24" t="s">
        <v>42</v>
      </c>
      <c r="G5" s="22" t="s">
        <v>1</v>
      </c>
      <c r="H5" s="22" t="s">
        <v>0</v>
      </c>
      <c r="I5" s="22" t="s">
        <v>36</v>
      </c>
      <c r="J5" s="24" t="s">
        <v>2</v>
      </c>
    </row>
    <row r="6" spans="2:10" s="21" customFormat="1">
      <c r="B6" s="54" t="s">
        <v>34</v>
      </c>
      <c r="C6" s="54"/>
      <c r="D6" s="54"/>
      <c r="E6" s="54"/>
      <c r="F6" s="54"/>
      <c r="G6" s="54"/>
      <c r="H6" s="54"/>
      <c r="I6" s="57"/>
      <c r="J6" s="57"/>
    </row>
    <row r="7" spans="2:10" s="21" customFormat="1">
      <c r="B7" s="30" t="s">
        <v>8</v>
      </c>
      <c r="C7" s="31" t="s">
        <v>17</v>
      </c>
      <c r="D7" s="31" t="s">
        <v>18</v>
      </c>
      <c r="E7" s="32">
        <v>2</v>
      </c>
      <c r="F7" s="33">
        <v>200</v>
      </c>
      <c r="G7" s="34" t="s">
        <v>4</v>
      </c>
      <c r="H7" s="35">
        <v>2.2000000000000002</v>
      </c>
      <c r="I7" s="36">
        <f>F7*H7</f>
        <v>440.00000000000006</v>
      </c>
      <c r="J7" s="33">
        <f>E7*F7*H7</f>
        <v>880.00000000000011</v>
      </c>
    </row>
    <row r="8" spans="2:10" s="21" customFormat="1">
      <c r="B8" s="37" t="s">
        <v>7</v>
      </c>
      <c r="C8" s="31" t="s">
        <v>10</v>
      </c>
      <c r="D8" s="31" t="s">
        <v>18</v>
      </c>
      <c r="E8" s="32">
        <v>3</v>
      </c>
      <c r="F8" s="33">
        <v>380</v>
      </c>
      <c r="G8" s="34" t="s">
        <v>4</v>
      </c>
      <c r="H8" s="35">
        <v>2.2000000000000002</v>
      </c>
      <c r="I8" s="36">
        <f>F8*H8</f>
        <v>836.00000000000011</v>
      </c>
      <c r="J8" s="33">
        <f>E8*F8*H8</f>
        <v>2508</v>
      </c>
    </row>
    <row r="9" spans="2:10" s="21" customFormat="1" ht="15" customHeight="1">
      <c r="B9" s="38" t="s">
        <v>9</v>
      </c>
      <c r="C9" s="39" t="s">
        <v>19</v>
      </c>
      <c r="D9" s="31" t="s">
        <v>21</v>
      </c>
      <c r="E9" s="32">
        <v>2</v>
      </c>
      <c r="F9" s="40">
        <v>300</v>
      </c>
      <c r="G9" s="39" t="s">
        <v>4</v>
      </c>
      <c r="H9" s="35">
        <v>2.2000000000000002</v>
      </c>
      <c r="I9" s="36">
        <f>F9*H9</f>
        <v>660</v>
      </c>
      <c r="J9" s="33">
        <f>E9*F9*H9</f>
        <v>1320</v>
      </c>
    </row>
    <row r="10" spans="2:10" s="21" customFormat="1" ht="20.100000000000001" customHeight="1">
      <c r="B10" s="41"/>
      <c r="C10" s="19"/>
      <c r="D10" s="42"/>
      <c r="E10" s="20"/>
      <c r="F10" s="14"/>
      <c r="G10" s="19"/>
      <c r="I10" s="43" t="s">
        <v>35</v>
      </c>
      <c r="J10" s="52">
        <f>SUM(J7:J9)</f>
        <v>4708</v>
      </c>
    </row>
    <row r="11" spans="2:10" s="21" customFormat="1">
      <c r="B11" s="54" t="s">
        <v>33</v>
      </c>
      <c r="C11" s="54"/>
      <c r="D11" s="54"/>
      <c r="E11" s="54"/>
      <c r="F11" s="54"/>
      <c r="G11" s="54"/>
      <c r="H11" s="55"/>
      <c r="I11" s="56"/>
      <c r="J11" s="56"/>
    </row>
    <row r="12" spans="2:10" s="21" customFormat="1">
      <c r="B12" s="30" t="s">
        <v>14</v>
      </c>
      <c r="C12" s="31" t="s">
        <v>25</v>
      </c>
      <c r="D12" s="39" t="s">
        <v>22</v>
      </c>
      <c r="E12" s="32">
        <v>20</v>
      </c>
      <c r="F12" s="33">
        <v>30</v>
      </c>
      <c r="G12" s="34" t="s">
        <v>4</v>
      </c>
      <c r="H12" s="35">
        <v>2.2000000000000002</v>
      </c>
      <c r="I12" s="36">
        <f>F12*H12</f>
        <v>66</v>
      </c>
      <c r="J12" s="33">
        <f>E12*F12*H12</f>
        <v>1320</v>
      </c>
    </row>
    <row r="13" spans="2:10" s="21" customFormat="1">
      <c r="B13" s="37" t="s">
        <v>24</v>
      </c>
      <c r="C13" s="31" t="s">
        <v>28</v>
      </c>
      <c r="D13" s="39" t="s">
        <v>29</v>
      </c>
      <c r="E13" s="32">
        <v>30</v>
      </c>
      <c r="F13" s="33">
        <v>25</v>
      </c>
      <c r="G13" s="34" t="s">
        <v>4</v>
      </c>
      <c r="H13" s="35">
        <v>2.2000000000000002</v>
      </c>
      <c r="I13" s="36">
        <f>F13*H13</f>
        <v>55.000000000000007</v>
      </c>
      <c r="J13" s="33">
        <f>E13*F13*H13</f>
        <v>1650.0000000000002</v>
      </c>
    </row>
    <row r="14" spans="2:10" s="21" customFormat="1" ht="15" customHeight="1">
      <c r="B14" s="38" t="s">
        <v>23</v>
      </c>
      <c r="C14" s="39" t="s">
        <v>27</v>
      </c>
      <c r="D14" s="39" t="s">
        <v>26</v>
      </c>
      <c r="E14" s="32">
        <v>15</v>
      </c>
      <c r="F14" s="40">
        <v>50</v>
      </c>
      <c r="G14" s="39" t="s">
        <v>4</v>
      </c>
      <c r="H14" s="35">
        <v>2.2000000000000002</v>
      </c>
      <c r="I14" s="36">
        <f>F14*H14</f>
        <v>110.00000000000001</v>
      </c>
      <c r="J14" s="33">
        <f>E14*F14*H14</f>
        <v>1650.0000000000002</v>
      </c>
    </row>
    <row r="15" spans="2:10" s="21" customFormat="1" ht="20.100000000000001" customHeight="1">
      <c r="B15" s="41"/>
      <c r="C15" s="19"/>
      <c r="D15" s="19"/>
      <c r="E15" s="20"/>
      <c r="F15" s="14"/>
      <c r="G15" s="19"/>
      <c r="I15" s="43" t="s">
        <v>35</v>
      </c>
      <c r="J15" s="44">
        <f>SUM(J12:J14)</f>
        <v>4620</v>
      </c>
    </row>
    <row r="16" spans="2:10" s="21" customFormat="1">
      <c r="B16" s="54" t="s">
        <v>44</v>
      </c>
      <c r="C16" s="54"/>
      <c r="D16" s="54"/>
      <c r="E16" s="54"/>
      <c r="F16" s="54"/>
      <c r="G16" s="54"/>
      <c r="H16" s="55"/>
      <c r="I16" s="56"/>
      <c r="J16" s="56"/>
    </row>
    <row r="17" spans="2:11" s="21" customFormat="1">
      <c r="B17" s="30" t="s">
        <v>11</v>
      </c>
      <c r="C17" s="31"/>
      <c r="D17" s="31" t="s">
        <v>3</v>
      </c>
      <c r="E17" s="32">
        <v>75</v>
      </c>
      <c r="F17" s="33">
        <v>3</v>
      </c>
      <c r="G17" s="34" t="s">
        <v>4</v>
      </c>
      <c r="H17" s="35">
        <v>2.5</v>
      </c>
      <c r="I17" s="36">
        <f>F17*H17</f>
        <v>7.5</v>
      </c>
      <c r="J17" s="33">
        <f>E17*F17*H17</f>
        <v>562.5</v>
      </c>
    </row>
    <row r="18" spans="2:11" s="21" customFormat="1">
      <c r="B18" s="30" t="s">
        <v>12</v>
      </c>
      <c r="C18" s="31"/>
      <c r="D18" s="31" t="s">
        <v>15</v>
      </c>
      <c r="E18" s="32">
        <v>43</v>
      </c>
      <c r="F18" s="33">
        <v>6</v>
      </c>
      <c r="G18" s="34" t="s">
        <v>4</v>
      </c>
      <c r="H18" s="35">
        <v>2.5</v>
      </c>
      <c r="I18" s="36">
        <f>F18*H18</f>
        <v>15</v>
      </c>
      <c r="J18" s="33">
        <f>E18*F18*H18</f>
        <v>645</v>
      </c>
    </row>
    <row r="19" spans="2:11" s="21" customFormat="1">
      <c r="B19" s="30" t="s">
        <v>13</v>
      </c>
      <c r="C19" s="31"/>
      <c r="D19" s="31" t="s">
        <v>5</v>
      </c>
      <c r="E19" s="32">
        <v>28</v>
      </c>
      <c r="F19" s="33">
        <v>3.5</v>
      </c>
      <c r="G19" s="34" t="s">
        <v>4</v>
      </c>
      <c r="H19" s="35">
        <v>2.5</v>
      </c>
      <c r="I19" s="36">
        <f>F19*H19</f>
        <v>8.75</v>
      </c>
      <c r="J19" s="33">
        <f>H19*F19*E19</f>
        <v>245</v>
      </c>
    </row>
    <row r="20" spans="2:11" s="21" customFormat="1">
      <c r="B20" s="37" t="s">
        <v>38</v>
      </c>
      <c r="C20" s="31"/>
      <c r="D20" s="31" t="s">
        <v>39</v>
      </c>
      <c r="E20" s="32">
        <v>550</v>
      </c>
      <c r="F20" s="33">
        <v>0.95</v>
      </c>
      <c r="G20" s="34" t="s">
        <v>4</v>
      </c>
      <c r="H20" s="35">
        <v>2.2000000000000002</v>
      </c>
      <c r="I20" s="36">
        <f>F20*H20</f>
        <v>2.09</v>
      </c>
      <c r="J20" s="33">
        <f>E20*F20*H20</f>
        <v>1149.5</v>
      </c>
    </row>
    <row r="21" spans="2:11" s="21" customFormat="1" ht="20.100000000000001" customHeight="1">
      <c r="B21" s="45"/>
      <c r="C21" s="42"/>
      <c r="D21" s="42"/>
      <c r="E21" s="20"/>
      <c r="F21" s="46"/>
      <c r="G21" s="47"/>
      <c r="I21" s="43" t="s">
        <v>35</v>
      </c>
      <c r="J21" s="44">
        <f>SUM(J17:J20)</f>
        <v>2602</v>
      </c>
    </row>
    <row r="22" spans="2:11" s="21" customFormat="1" ht="6.95" customHeight="1">
      <c r="B22" s="45"/>
      <c r="C22" s="42"/>
      <c r="D22" s="42"/>
      <c r="E22" s="20"/>
      <c r="F22" s="46"/>
      <c r="G22" s="47"/>
      <c r="H22" s="48"/>
      <c r="I22" s="48"/>
      <c r="J22" s="49"/>
    </row>
    <row r="23" spans="2:11" s="21" customFormat="1" ht="20.100000000000001" customHeight="1">
      <c r="B23" s="50"/>
      <c r="C23" s="51"/>
      <c r="D23" s="42"/>
      <c r="E23" s="20"/>
      <c r="F23" s="14"/>
      <c r="G23" s="15"/>
      <c r="H23" s="6" t="s">
        <v>2</v>
      </c>
      <c r="I23" s="6"/>
      <c r="J23" s="18">
        <f>J21+J15+J10</f>
        <v>11930</v>
      </c>
      <c r="K23" s="16"/>
    </row>
    <row r="24" spans="2:11" s="21" customFormat="1" ht="8.1" customHeight="1">
      <c r="B24" s="50"/>
      <c r="C24" s="51"/>
      <c r="D24" s="42"/>
      <c r="E24" s="20"/>
      <c r="F24" s="14"/>
      <c r="G24" s="15"/>
      <c r="H24" s="6"/>
      <c r="I24" s="6"/>
      <c r="J24" s="17"/>
      <c r="K24" s="16"/>
    </row>
    <row r="25" spans="2:11" s="6" customFormat="1" ht="21" customHeight="1">
      <c r="C25" s="7"/>
      <c r="E25" s="8"/>
      <c r="F25" s="9"/>
      <c r="H25" s="6" t="s">
        <v>32</v>
      </c>
      <c r="J25" s="12">
        <f>J23*0.1</f>
        <v>1193</v>
      </c>
    </row>
    <row r="26" spans="2:11" s="6" customFormat="1" ht="8.1" customHeight="1">
      <c r="C26" s="7"/>
      <c r="E26" s="8"/>
      <c r="F26" s="9"/>
      <c r="J26" s="13"/>
    </row>
    <row r="27" spans="2:11" s="6" customFormat="1" ht="20.100000000000001" customHeight="1">
      <c r="B27" s="7"/>
      <c r="C27" s="7"/>
      <c r="E27" s="8"/>
      <c r="F27" s="9"/>
      <c r="H27" s="6" t="s">
        <v>30</v>
      </c>
      <c r="J27" s="12">
        <f>(J25+J23)*0.2</f>
        <v>2624.6000000000004</v>
      </c>
    </row>
    <row r="28" spans="2:11" s="6" customFormat="1" ht="8.1" customHeight="1" thickBot="1">
      <c r="E28" s="8"/>
      <c r="F28" s="9"/>
      <c r="J28" s="9"/>
    </row>
    <row r="29" spans="2:11" s="6" customFormat="1" ht="21.95" customHeight="1" thickBot="1">
      <c r="E29" s="11"/>
      <c r="H29" s="5" t="s">
        <v>41</v>
      </c>
      <c r="I29" s="5"/>
      <c r="J29" s="10">
        <f>SUM(J23:J27)</f>
        <v>15747.6</v>
      </c>
      <c r="K29" s="7"/>
    </row>
    <row r="30" spans="2:11" s="1" customFormat="1"/>
    <row r="31" spans="2:11" s="1" customFormat="1" ht="6.95" customHeight="1"/>
    <row r="32" spans="2:11">
      <c r="C32"/>
      <c r="D32"/>
      <c r="E32"/>
      <c r="F32" s="1"/>
      <c r="G32" s="1"/>
      <c r="H32" s="1"/>
      <c r="I32" s="1"/>
      <c r="J32" s="1"/>
      <c r="K32" s="1"/>
    </row>
    <row r="33" customFormat="1"/>
    <row r="34" customFormat="1"/>
    <row r="35" customFormat="1"/>
  </sheetData>
  <mergeCells count="5">
    <mergeCell ref="B2:J2"/>
    <mergeCell ref="B16:J16"/>
    <mergeCell ref="B6:J6"/>
    <mergeCell ref="B11:J11"/>
    <mergeCell ref="B3:J3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AC17-9E8A-4DF0-BFB2-3DD558BB5CE9}">
  <dimension ref="B2:K35"/>
  <sheetViews>
    <sheetView zoomScale="135" zoomScaleNormal="125" zoomScalePageLayoutView="125" workbookViewId="0">
      <selection activeCell="M21" sqref="M21"/>
    </sheetView>
  </sheetViews>
  <sheetFormatPr defaultColWidth="8.85546875" defaultRowHeight="15"/>
  <cols>
    <col min="2" max="2" width="32.28515625" customWidth="1"/>
    <col min="3" max="3" width="13.85546875" style="2" customWidth="1"/>
    <col min="4" max="4" width="12.42578125" style="2" customWidth="1"/>
    <col min="5" max="5" width="11.140625" style="4" customWidth="1"/>
    <col min="6" max="6" width="12.7109375" style="3" customWidth="1"/>
    <col min="7" max="7" width="9" customWidth="1"/>
    <col min="8" max="8" width="10.85546875" style="2" customWidth="1"/>
    <col min="9" max="9" width="14.85546875" style="2" customWidth="1"/>
    <col min="10" max="10" width="15.7109375" style="3" customWidth="1"/>
    <col min="11" max="11" width="17.7109375" bestFit="1" customWidth="1"/>
  </cols>
  <sheetData>
    <row r="2" spans="2:10" s="1" customFormat="1" ht="30" customHeight="1">
      <c r="B2" s="53" t="s">
        <v>40</v>
      </c>
      <c r="C2" s="53"/>
      <c r="D2" s="53"/>
      <c r="E2" s="53"/>
      <c r="F2" s="53"/>
      <c r="G2" s="53"/>
      <c r="H2" s="53"/>
      <c r="I2" s="53"/>
      <c r="J2" s="53"/>
    </row>
    <row r="3" spans="2:10" s="1" customFormat="1" ht="27" customHeight="1">
      <c r="B3" s="58" t="s">
        <v>37</v>
      </c>
      <c r="C3" s="59"/>
      <c r="D3" s="59"/>
      <c r="E3" s="59"/>
      <c r="F3" s="59"/>
      <c r="G3" s="59"/>
      <c r="H3" s="59"/>
      <c r="I3" s="59"/>
      <c r="J3" s="59"/>
    </row>
    <row r="4" spans="2:10" s="1" customFormat="1" ht="21" customHeight="1">
      <c r="B4" s="28"/>
      <c r="C4" s="29"/>
      <c r="D4" s="26"/>
      <c r="E4" s="27" t="s">
        <v>43</v>
      </c>
      <c r="F4" s="27"/>
      <c r="G4" s="29"/>
      <c r="H4" s="29"/>
      <c r="I4" s="29"/>
      <c r="J4" s="29"/>
    </row>
    <row r="5" spans="2:10" s="25" customFormat="1" ht="35.1" customHeight="1">
      <c r="B5" s="22" t="s">
        <v>31</v>
      </c>
      <c r="C5" s="22" t="s">
        <v>16</v>
      </c>
      <c r="D5" s="22" t="s">
        <v>20</v>
      </c>
      <c r="E5" s="23" t="s">
        <v>6</v>
      </c>
      <c r="F5" s="24" t="s">
        <v>42</v>
      </c>
      <c r="G5" s="22" t="s">
        <v>1</v>
      </c>
      <c r="H5" s="22" t="s">
        <v>0</v>
      </c>
      <c r="I5" s="22" t="s">
        <v>36</v>
      </c>
      <c r="J5" s="24" t="s">
        <v>2</v>
      </c>
    </row>
    <row r="6" spans="2:10" s="21" customFormat="1">
      <c r="B6" s="54" t="s">
        <v>34</v>
      </c>
      <c r="C6" s="54"/>
      <c r="D6" s="54"/>
      <c r="E6" s="54"/>
      <c r="F6" s="54"/>
      <c r="G6" s="54"/>
      <c r="H6" s="54"/>
      <c r="I6" s="57"/>
      <c r="J6" s="57"/>
    </row>
    <row r="7" spans="2:10" s="21" customFormat="1">
      <c r="B7" s="30"/>
      <c r="C7" s="31"/>
      <c r="D7" s="31"/>
      <c r="E7" s="32"/>
      <c r="F7" s="33"/>
      <c r="G7" s="34" t="s">
        <v>4</v>
      </c>
      <c r="H7" s="35">
        <v>2.2000000000000002</v>
      </c>
      <c r="I7" s="36">
        <f>F7*H7</f>
        <v>0</v>
      </c>
      <c r="J7" s="33">
        <f>E7*F7*H7</f>
        <v>0</v>
      </c>
    </row>
    <row r="8" spans="2:10" s="21" customFormat="1">
      <c r="B8" s="37"/>
      <c r="C8" s="31"/>
      <c r="D8" s="31"/>
      <c r="E8" s="32"/>
      <c r="F8" s="33"/>
      <c r="G8" s="34" t="s">
        <v>4</v>
      </c>
      <c r="H8" s="35">
        <v>2.2000000000000002</v>
      </c>
      <c r="I8" s="36">
        <f>F8*H8</f>
        <v>0</v>
      </c>
      <c r="J8" s="33">
        <f>E8*F8*H8</f>
        <v>0</v>
      </c>
    </row>
    <row r="9" spans="2:10" s="21" customFormat="1" ht="15" customHeight="1">
      <c r="B9" s="38"/>
      <c r="C9" s="39"/>
      <c r="D9" s="31"/>
      <c r="E9" s="32"/>
      <c r="F9" s="40"/>
      <c r="G9" s="39" t="s">
        <v>4</v>
      </c>
      <c r="H9" s="35">
        <v>2.2000000000000002</v>
      </c>
      <c r="I9" s="36">
        <f>F9*H9</f>
        <v>0</v>
      </c>
      <c r="J9" s="33">
        <f>E9*F9*H9</f>
        <v>0</v>
      </c>
    </row>
    <row r="10" spans="2:10" s="21" customFormat="1" ht="20.100000000000001" customHeight="1">
      <c r="B10" s="41"/>
      <c r="C10" s="19"/>
      <c r="D10" s="42"/>
      <c r="E10" s="20"/>
      <c r="F10" s="14"/>
      <c r="G10" s="19"/>
      <c r="I10" s="43" t="s">
        <v>35</v>
      </c>
      <c r="J10" s="52">
        <f>SUM(J7:J9)</f>
        <v>0</v>
      </c>
    </row>
    <row r="11" spans="2:10" s="21" customFormat="1">
      <c r="B11" s="54" t="s">
        <v>33</v>
      </c>
      <c r="C11" s="54"/>
      <c r="D11" s="54"/>
      <c r="E11" s="54"/>
      <c r="F11" s="54"/>
      <c r="G11" s="54"/>
      <c r="H11" s="55"/>
      <c r="I11" s="56"/>
      <c r="J11" s="56"/>
    </row>
    <row r="12" spans="2:10" s="21" customFormat="1">
      <c r="B12" s="30"/>
      <c r="C12" s="31"/>
      <c r="D12" s="39"/>
      <c r="E12" s="32"/>
      <c r="F12" s="33"/>
      <c r="G12" s="34" t="s">
        <v>4</v>
      </c>
      <c r="H12" s="35">
        <v>2.2000000000000002</v>
      </c>
      <c r="I12" s="36">
        <f>F12*H12</f>
        <v>0</v>
      </c>
      <c r="J12" s="33">
        <f>E12*F12*H12</f>
        <v>0</v>
      </c>
    </row>
    <row r="13" spans="2:10" s="21" customFormat="1">
      <c r="B13" s="37"/>
      <c r="C13" s="31"/>
      <c r="D13" s="39"/>
      <c r="E13" s="32"/>
      <c r="F13" s="33"/>
      <c r="G13" s="34" t="s">
        <v>4</v>
      </c>
      <c r="H13" s="35">
        <v>2.2000000000000002</v>
      </c>
      <c r="I13" s="36">
        <f>F13*H13</f>
        <v>0</v>
      </c>
      <c r="J13" s="33">
        <f>E13*F13*H13</f>
        <v>0</v>
      </c>
    </row>
    <row r="14" spans="2:10" s="21" customFormat="1" ht="15" customHeight="1">
      <c r="B14" s="38"/>
      <c r="C14" s="39"/>
      <c r="D14" s="39"/>
      <c r="E14" s="32"/>
      <c r="F14" s="40"/>
      <c r="G14" s="39" t="s">
        <v>4</v>
      </c>
      <c r="H14" s="35">
        <v>2.2000000000000002</v>
      </c>
      <c r="I14" s="36">
        <f>F14*H14</f>
        <v>0</v>
      </c>
      <c r="J14" s="33">
        <f>E14*F14*H14</f>
        <v>0</v>
      </c>
    </row>
    <row r="15" spans="2:10" s="21" customFormat="1" ht="20.100000000000001" customHeight="1">
      <c r="B15" s="41"/>
      <c r="C15" s="19"/>
      <c r="D15" s="19"/>
      <c r="E15" s="20"/>
      <c r="F15" s="14"/>
      <c r="G15" s="19"/>
      <c r="I15" s="43" t="s">
        <v>35</v>
      </c>
      <c r="J15" s="44">
        <f>SUM(J12:J14)</f>
        <v>0</v>
      </c>
    </row>
    <row r="16" spans="2:10" s="21" customFormat="1">
      <c r="B16" s="54" t="s">
        <v>44</v>
      </c>
      <c r="C16" s="54"/>
      <c r="D16" s="54"/>
      <c r="E16" s="54"/>
      <c r="F16" s="54"/>
      <c r="G16" s="54"/>
      <c r="H16" s="55"/>
      <c r="I16" s="56"/>
      <c r="J16" s="56"/>
    </row>
    <row r="17" spans="2:11" s="21" customFormat="1">
      <c r="B17" s="30"/>
      <c r="C17" s="31"/>
      <c r="D17" s="31"/>
      <c r="E17" s="32"/>
      <c r="F17" s="33"/>
      <c r="G17" s="34" t="s">
        <v>4</v>
      </c>
      <c r="H17" s="35">
        <v>2.5</v>
      </c>
      <c r="I17" s="36">
        <f>F17*H17</f>
        <v>0</v>
      </c>
      <c r="J17" s="33">
        <f>E17*F17*H17</f>
        <v>0</v>
      </c>
    </row>
    <row r="18" spans="2:11" s="21" customFormat="1">
      <c r="B18" s="30"/>
      <c r="C18" s="31"/>
      <c r="D18" s="31"/>
      <c r="E18" s="32"/>
      <c r="F18" s="33"/>
      <c r="G18" s="34" t="s">
        <v>4</v>
      </c>
      <c r="H18" s="35">
        <v>2.5</v>
      </c>
      <c r="I18" s="36">
        <f>F18*H18</f>
        <v>0</v>
      </c>
      <c r="J18" s="33">
        <f>E18*F18*H18</f>
        <v>0</v>
      </c>
    </row>
    <row r="19" spans="2:11" s="21" customFormat="1">
      <c r="B19" s="30"/>
      <c r="C19" s="31"/>
      <c r="D19" s="31"/>
      <c r="E19" s="32"/>
      <c r="F19" s="33"/>
      <c r="G19" s="34" t="s">
        <v>4</v>
      </c>
      <c r="H19" s="35">
        <v>2.5</v>
      </c>
      <c r="I19" s="36">
        <f>F19*H19</f>
        <v>0</v>
      </c>
      <c r="J19" s="33">
        <f>H19*F19*E19</f>
        <v>0</v>
      </c>
    </row>
    <row r="20" spans="2:11" s="21" customFormat="1">
      <c r="B20" s="37"/>
      <c r="C20" s="31"/>
      <c r="D20" s="31"/>
      <c r="E20" s="32"/>
      <c r="F20" s="33"/>
      <c r="G20" s="34" t="s">
        <v>4</v>
      </c>
      <c r="H20" s="35">
        <v>2.2000000000000002</v>
      </c>
      <c r="I20" s="36">
        <f>F20*H20</f>
        <v>0</v>
      </c>
      <c r="J20" s="33">
        <f>E20*F20*H20</f>
        <v>0</v>
      </c>
    </row>
    <row r="21" spans="2:11" s="21" customFormat="1" ht="20.100000000000001" customHeight="1">
      <c r="B21" s="45"/>
      <c r="C21" s="42"/>
      <c r="D21" s="42"/>
      <c r="E21" s="20"/>
      <c r="F21" s="46"/>
      <c r="G21" s="47"/>
      <c r="I21" s="43" t="s">
        <v>35</v>
      </c>
      <c r="J21" s="44">
        <f>SUM(J17:J20)</f>
        <v>0</v>
      </c>
    </row>
    <row r="22" spans="2:11" s="21" customFormat="1" ht="6.95" customHeight="1">
      <c r="B22" s="45"/>
      <c r="C22" s="42"/>
      <c r="D22" s="42"/>
      <c r="E22" s="20"/>
      <c r="F22" s="46"/>
      <c r="G22" s="47"/>
      <c r="H22" s="48"/>
      <c r="I22" s="48"/>
      <c r="J22" s="49"/>
    </row>
    <row r="23" spans="2:11" s="21" customFormat="1" ht="20.100000000000001" customHeight="1">
      <c r="B23" s="50"/>
      <c r="C23" s="51"/>
      <c r="D23" s="42"/>
      <c r="E23" s="20"/>
      <c r="F23" s="14"/>
      <c r="G23" s="15"/>
      <c r="H23" s="6" t="s">
        <v>2</v>
      </c>
      <c r="I23" s="6"/>
      <c r="J23" s="18">
        <f>J21+J15+J10</f>
        <v>0</v>
      </c>
      <c r="K23" s="16"/>
    </row>
    <row r="24" spans="2:11" s="21" customFormat="1" ht="8.1" customHeight="1">
      <c r="B24" s="50"/>
      <c r="C24" s="51"/>
      <c r="D24" s="42"/>
      <c r="E24" s="20"/>
      <c r="F24" s="14"/>
      <c r="G24" s="15"/>
      <c r="H24" s="6"/>
      <c r="I24" s="6"/>
      <c r="J24" s="17"/>
      <c r="K24" s="16"/>
    </row>
    <row r="25" spans="2:11" s="6" customFormat="1" ht="21" customHeight="1">
      <c r="C25" s="7"/>
      <c r="E25" s="8"/>
      <c r="F25" s="9"/>
      <c r="H25" s="6" t="s">
        <v>32</v>
      </c>
      <c r="J25" s="12">
        <f>J23*0.1</f>
        <v>0</v>
      </c>
    </row>
    <row r="26" spans="2:11" s="6" customFormat="1" ht="8.1" customHeight="1">
      <c r="C26" s="7"/>
      <c r="E26" s="8"/>
      <c r="F26" s="9"/>
      <c r="J26" s="13"/>
    </row>
    <row r="27" spans="2:11" s="6" customFormat="1" ht="20.100000000000001" customHeight="1">
      <c r="B27" s="7"/>
      <c r="C27" s="7"/>
      <c r="E27" s="8"/>
      <c r="F27" s="9"/>
      <c r="H27" s="6" t="s">
        <v>30</v>
      </c>
      <c r="J27" s="12">
        <f>(J25+J23)*0.2</f>
        <v>0</v>
      </c>
    </row>
    <row r="28" spans="2:11" s="6" customFormat="1" ht="8.1" customHeight="1" thickBot="1">
      <c r="E28" s="8"/>
      <c r="F28" s="9"/>
      <c r="J28" s="9"/>
    </row>
    <row r="29" spans="2:11" s="6" customFormat="1" ht="21.95" customHeight="1" thickBot="1">
      <c r="E29" s="11"/>
      <c r="H29" s="5" t="s">
        <v>41</v>
      </c>
      <c r="I29" s="5"/>
      <c r="J29" s="10">
        <f>SUM(J23:J27)</f>
        <v>0</v>
      </c>
      <c r="K29" s="7"/>
    </row>
    <row r="30" spans="2:11" s="1" customFormat="1"/>
    <row r="31" spans="2:11" s="1" customFormat="1" ht="6.95" customHeight="1"/>
    <row r="32" spans="2:11">
      <c r="C32"/>
      <c r="D32"/>
      <c r="E32"/>
      <c r="F32" s="1"/>
      <c r="G32" s="1"/>
      <c r="H32" s="1"/>
      <c r="I32" s="1"/>
      <c r="J32" s="1"/>
      <c r="K32" s="1"/>
    </row>
    <row r="33" customFormat="1"/>
    <row r="34" customFormat="1"/>
    <row r="35" customFormat="1"/>
  </sheetData>
  <mergeCells count="5">
    <mergeCell ref="B2:J2"/>
    <mergeCell ref="B3:J3"/>
    <mergeCell ref="B6:J6"/>
    <mergeCell ref="B11:J11"/>
    <mergeCell ref="B16:J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B397FEC8DD946A3F34AA773CC5BC3" ma:contentTypeVersion="11" ma:contentTypeDescription="Create a new document." ma:contentTypeScope="" ma:versionID="3c7a466c474c661b5c43fd5fd026bdb8">
  <xsd:schema xmlns:xsd="http://www.w3.org/2001/XMLSchema" xmlns:xs="http://www.w3.org/2001/XMLSchema" xmlns:p="http://schemas.microsoft.com/office/2006/metadata/properties" xmlns:ns2="c787179f-98b1-4859-bcd9-45c7cd02316c" targetNamespace="http://schemas.microsoft.com/office/2006/metadata/properties" ma:root="true" ma:fieldsID="55adeb1767bdf9c1f3afde0e4d127f02" ns2:_="">
    <xsd:import namespace="c787179f-98b1-4859-bcd9-45c7cd023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7179f-98b1-4859-bcd9-45c7cd023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87179f-98b1-4859-bcd9-45c7cd0231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5BBF2A-0379-4E31-9453-5CA9526227DE}"/>
</file>

<file path=customXml/itemProps2.xml><?xml version="1.0" encoding="utf-8"?>
<ds:datastoreItem xmlns:ds="http://schemas.openxmlformats.org/officeDocument/2006/customXml" ds:itemID="{C23635E7-A24F-46E9-8710-C9E155838C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59E71-E3DA-4CE4-BF36-FE2EAFE2F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</vt:lpstr>
    </vt:vector>
  </TitlesOfParts>
  <Company>College of Arts and Architecture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JOHN LYONS</dc:creator>
  <cp:lastModifiedBy>Flohr, Travis L</cp:lastModifiedBy>
  <cp:lastPrinted>2014-04-07T19:04:05Z</cp:lastPrinted>
  <dcterms:created xsi:type="dcterms:W3CDTF">2013-04-05T15:15:15Z</dcterms:created>
  <dcterms:modified xsi:type="dcterms:W3CDTF">2024-08-02T09:35:56Z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0x010100B08B397FEC8DD946A3F34AA773CC5BC3</vt:lpwstr>
  </property>
</Properties>
</file>